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MALAMEAL\Documents\1 - Ibermática\1 - Acciones COM\CO Calculadora ROI\"/>
    </mc:Choice>
  </mc:AlternateContent>
  <bookViews>
    <workbookView xWindow="0" yWindow="0" windowWidth="20490" windowHeight="7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6" i="1"/>
  <c r="E14" i="1"/>
  <c r="E12" i="1"/>
  <c r="N11" i="1"/>
  <c r="N12" i="1"/>
  <c r="K15" i="1"/>
  <c r="K14" i="1"/>
  <c r="K13" i="1"/>
  <c r="E21" i="1"/>
  <c r="H15" i="1"/>
  <c r="H14" i="1"/>
  <c r="H13" i="1"/>
  <c r="E7" i="1"/>
  <c r="H11" i="1" s="1"/>
  <c r="E6" i="1"/>
  <c r="H12" i="1" s="1"/>
  <c r="K12" i="1" l="1"/>
  <c r="K11" i="1"/>
  <c r="I21" i="1" s="1"/>
  <c r="E8" i="1"/>
</calcChain>
</file>

<file path=xl/comments1.xml><?xml version="1.0" encoding="utf-8"?>
<comments xmlns="http://schemas.openxmlformats.org/spreadsheetml/2006/main">
  <authors>
    <author>Alonso Laguna Megino</author>
  </authors>
  <commentList>
    <comment ref="J9" authorId="0" shapeId="0">
      <text>
        <r>
          <rPr>
            <b/>
            <sz val="8"/>
            <color indexed="81"/>
            <rFont val="Tahoma"/>
            <family val="2"/>
          </rPr>
          <t>Le he puesto el "(calidad)" porque la etiqueta es la misma que G7 pero el valor distinto.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Posible error, se repite dos veces la ecuación del inventario WIP?
Aquí si se repite</t>
        </r>
      </text>
    </comment>
  </commentList>
</comments>
</file>

<file path=xl/sharedStrings.xml><?xml version="1.0" encoding="utf-8"?>
<sst xmlns="http://schemas.openxmlformats.org/spreadsheetml/2006/main" count="56" uniqueCount="50">
  <si>
    <t>Operarios / Turno</t>
  </si>
  <si>
    <t>Turnos</t>
  </si>
  <si>
    <t>Horas Calendario</t>
  </si>
  <si>
    <t>Salario Medio</t>
  </si>
  <si>
    <t>Mejoras Procesamiento de Datos</t>
  </si>
  <si>
    <t>Horas (reducción) de tomas de datos / semana</t>
  </si>
  <si>
    <t>Coste MOD toma de datos</t>
  </si>
  <si>
    <t>Horas (reducción) de procesamiento / semana</t>
  </si>
  <si>
    <t>Coste MOD procesamiento</t>
  </si>
  <si>
    <t>Reducción tiempo planificación / semana</t>
  </si>
  <si>
    <t>Coste MOD planificación</t>
  </si>
  <si>
    <t>Semanas efectivas / año</t>
  </si>
  <si>
    <t>Máquinas (Coste)</t>
  </si>
  <si>
    <t>Coste amortización anual</t>
  </si>
  <si>
    <t>Horas funcionamiento</t>
  </si>
  <si>
    <t>Inventario WIP</t>
  </si>
  <si>
    <t>% Interés</t>
  </si>
  <si>
    <t>Transportes urgentes / año</t>
  </si>
  <si>
    <t>Chatarra (€ / año) valor materia prima</t>
  </si>
  <si>
    <t>Horas totales</t>
  </si>
  <si>
    <t>Coste MOD</t>
  </si>
  <si>
    <t>€/h MOD</t>
  </si>
  <si>
    <t>% Reducción mano de obra</t>
  </si>
  <si>
    <t>% Reducción uso maquinaria</t>
  </si>
  <si>
    <t>% Reducción inventario WIP</t>
  </si>
  <si>
    <t>% Reducción transportes urgentes</t>
  </si>
  <si>
    <t>Mejoras en Productividad</t>
  </si>
  <si>
    <t>Horas mano de obra</t>
  </si>
  <si>
    <t>Horas de máquina</t>
  </si>
  <si>
    <t>Ahorro WIP</t>
  </si>
  <si>
    <t>€/h máquinas</t>
  </si>
  <si>
    <t>Mejoras en Calidad</t>
  </si>
  <si>
    <t>% Reducción uso maquinaria por re-trabajos</t>
  </si>
  <si>
    <t>% Reducción chatarra</t>
  </si>
  <si>
    <t>% Reducción transportes urgentes (calidad)</t>
  </si>
  <si>
    <t>Ahorro de transportes</t>
  </si>
  <si>
    <t>Ahorro de chatarra</t>
  </si>
  <si>
    <t>% Reducción mano de obra por re-trabajos</t>
  </si>
  <si>
    <t>Mejoras en Mantenimiento</t>
  </si>
  <si>
    <t>% Horas / año recuperadas</t>
  </si>
  <si>
    <t>horas / año</t>
  </si>
  <si>
    <t>Ahorros | Productividad</t>
  </si>
  <si>
    <t>Ahorros | Procesamiento</t>
  </si>
  <si>
    <t>Ahorros | Calidad</t>
  </si>
  <si>
    <t>Ahorros | Mantenimiento</t>
  </si>
  <si>
    <t>COMPLETA ESTOS CAMPOS</t>
  </si>
  <si>
    <t>Logística</t>
  </si>
  <si>
    <t>Datos Operativos</t>
  </si>
  <si>
    <t>Ahorro Total Año</t>
  </si>
  <si>
    <t>CALCULADORA RETORNO DE INVERSIÓN (ROI)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</si>
</sst>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9" tint="0.79998168889431442"/>
      <name val="Arial"/>
      <family val="2"/>
    </font>
    <font>
      <b/>
      <sz val="11"/>
      <color theme="1" tint="0.14999847407452621"/>
      <name val="Arial"/>
      <family val="2"/>
    </font>
    <font>
      <b/>
      <sz val="8"/>
      <color theme="1" tint="0.14999847407452621"/>
      <name val="Arial"/>
      <family val="2"/>
    </font>
    <font>
      <b/>
      <sz val="8"/>
      <color theme="4" tint="-0.249977111117893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8"/>
      <color rgb="FFF7313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theme="0"/>
        <bgColor theme="7" tint="0.399945066682943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Dashed">
        <color theme="8" tint="0.39994506668294322"/>
      </left>
      <right style="mediumDashed">
        <color theme="8" tint="0.39994506668294322"/>
      </right>
      <top style="mediumDashed">
        <color theme="8" tint="0.39994506668294322"/>
      </top>
      <bottom style="mediumDashed">
        <color theme="8" tint="0.39994506668294322"/>
      </bottom>
      <diagonal/>
    </border>
    <border>
      <left style="mediumDashed">
        <color theme="8" tint="0.39994506668294322"/>
      </left>
      <right/>
      <top/>
      <bottom style="mediumDashed">
        <color theme="8" tint="0.39994506668294322"/>
      </bottom>
      <diagonal/>
    </border>
    <border>
      <left/>
      <right style="mediumDashed">
        <color theme="8" tint="0.39994506668294322"/>
      </right>
      <top/>
      <bottom style="mediumDashed">
        <color theme="8" tint="0.39994506668294322"/>
      </bottom>
      <diagonal/>
    </border>
    <border>
      <left style="mediumDashed">
        <color theme="8" tint="0.39994506668294322"/>
      </left>
      <right style="mediumDashed">
        <color theme="8" tint="0.39994506668294322"/>
      </right>
      <top/>
      <bottom style="mediumDashed">
        <color theme="8" tint="0.39994506668294322"/>
      </bottom>
      <diagonal/>
    </border>
    <border>
      <left style="mediumDashed">
        <color theme="8" tint="0.39994506668294322"/>
      </left>
      <right style="mediumDashed">
        <color theme="8" tint="0.39994506668294322"/>
      </right>
      <top style="mediumDashed">
        <color theme="8" tint="0.39991454817346722"/>
      </top>
      <bottom style="mediumDashed">
        <color theme="8" tint="0.39994506668294322"/>
      </bottom>
      <diagonal/>
    </border>
    <border>
      <left style="mediumDashed">
        <color theme="8" tint="0.39994506668294322"/>
      </left>
      <right style="mediumDashed">
        <color theme="8" tint="0.39994506668294322"/>
      </right>
      <top style="mediumDashed">
        <color theme="8" tint="0.39994506668294322"/>
      </top>
      <bottom style="mediumDashed">
        <color theme="8" tint="0.39991454817346722"/>
      </bottom>
      <diagonal/>
    </border>
    <border>
      <left style="mediumDashed">
        <color theme="8" tint="0.39991454817346722"/>
      </left>
      <right style="mediumDashed">
        <color theme="8" tint="0.39991454817346722"/>
      </right>
      <top style="mediumDashed">
        <color theme="8" tint="0.39991454817346722"/>
      </top>
      <bottom style="mediumDashed">
        <color theme="8" tint="0.39991454817346722"/>
      </bottom>
      <diagonal/>
    </border>
    <border>
      <left style="mediumDashed">
        <color theme="8" tint="0.39991454817346722"/>
      </left>
      <right style="mediumDashed">
        <color theme="8" tint="0.39991454817346722"/>
      </right>
      <top style="mediumDashed">
        <color theme="8" tint="0.39991454817346722"/>
      </top>
      <bottom style="mediumDashed">
        <color theme="8" tint="0.39994506668294322"/>
      </bottom>
      <diagonal/>
    </border>
    <border>
      <left/>
      <right style="mediumDashed">
        <color theme="8" tint="0.39994506668294322"/>
      </right>
      <top style="mediumDashed">
        <color theme="8" tint="0.39991454817346722"/>
      </top>
      <bottom style="mediumDashed">
        <color theme="8" tint="0.39994506668294322"/>
      </bottom>
      <diagonal/>
    </border>
    <border>
      <left/>
      <right style="mediumDashed">
        <color theme="8" tint="0.39994506668294322"/>
      </right>
      <top style="mediumDashed">
        <color theme="8" tint="0.39994506668294322"/>
      </top>
      <bottom style="mediumDashed">
        <color theme="8" tint="0.39994506668294322"/>
      </bottom>
      <diagonal/>
    </border>
    <border>
      <left style="mediumDashed">
        <color theme="8" tint="0.39994506668294322"/>
      </left>
      <right style="mediumDashed">
        <color theme="8" tint="0.39991454817346722"/>
      </right>
      <top style="mediumDashed">
        <color theme="8" tint="0.39994506668294322"/>
      </top>
      <bottom/>
      <diagonal/>
    </border>
    <border>
      <left style="mediumDashed">
        <color theme="8" tint="0.39994506668294322"/>
      </left>
      <right/>
      <top/>
      <bottom/>
      <diagonal/>
    </border>
    <border>
      <left/>
      <right style="mediumDashed">
        <color theme="8" tint="0.39994506668294322"/>
      </right>
      <top/>
      <bottom/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Dashed">
        <color theme="8" tint="0.59996337778862885"/>
      </top>
      <bottom/>
      <diagonal/>
    </border>
    <border>
      <left style="mediumDashed">
        <color theme="8" tint="0.39994506668294322"/>
      </left>
      <right style="mediumDashed">
        <color theme="8" tint="0.39994506668294322"/>
      </right>
      <top style="mediumDashed">
        <color theme="8" tint="0.39994506668294322"/>
      </top>
      <bottom/>
      <diagonal/>
    </border>
    <border>
      <left style="mediumDashed">
        <color theme="8" tint="0.59996337778862885"/>
      </left>
      <right/>
      <top/>
      <bottom/>
      <diagonal/>
    </border>
    <border>
      <left style="mediumDashed">
        <color theme="8" tint="0.39994506668294322"/>
      </left>
      <right/>
      <top style="mediumDashed">
        <color theme="8" tint="0.39994506668294322"/>
      </top>
      <bottom style="mediumDashed">
        <color theme="8" tint="0.399945066682943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" fontId="2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44" fontId="2" fillId="3" borderId="0" xfId="0" applyNumberFormat="1" applyFont="1" applyFill="1"/>
    <xf numFmtId="44" fontId="3" fillId="2" borderId="0" xfId="0" applyNumberFormat="1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5" borderId="7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11" fillId="0" borderId="0" xfId="0" applyFont="1" applyFill="1" applyAlignment="1"/>
    <xf numFmtId="0" fontId="2" fillId="7" borderId="0" xfId="0" applyFont="1" applyFill="1" applyAlignment="1">
      <alignment horizontal="left"/>
    </xf>
    <xf numFmtId="1" fontId="2" fillId="7" borderId="0" xfId="0" applyNumberFormat="1" applyFont="1" applyFill="1"/>
    <xf numFmtId="44" fontId="2" fillId="7" borderId="0" xfId="0" applyNumberFormat="1" applyFont="1" applyFill="1"/>
    <xf numFmtId="44" fontId="2" fillId="7" borderId="0" xfId="3" applyFont="1" applyFill="1" applyBorder="1"/>
    <xf numFmtId="0" fontId="3" fillId="5" borderId="8" xfId="0" applyFont="1" applyFill="1" applyBorder="1" applyAlignment="1"/>
    <xf numFmtId="0" fontId="3" fillId="5" borderId="11" xfId="0" applyFont="1" applyFill="1" applyBorder="1" applyAlignment="1">
      <alignment vertic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0" fontId="5" fillId="8" borderId="0" xfId="0" applyFont="1" applyFill="1" applyBorder="1" applyAlignment="1">
      <alignment horizontal="right"/>
    </xf>
    <xf numFmtId="1" fontId="5" fillId="8" borderId="0" xfId="2" applyNumberFormat="1" applyFont="1" applyFill="1" applyBorder="1" applyAlignment="1">
      <alignment horizontal="right"/>
    </xf>
    <xf numFmtId="44" fontId="5" fillId="8" borderId="0" xfId="3" applyFont="1" applyFill="1" applyBorder="1" applyAlignment="1">
      <alignment horizontal="right"/>
    </xf>
    <xf numFmtId="44" fontId="5" fillId="8" borderId="0" xfId="0" applyNumberFormat="1" applyFont="1" applyFill="1" applyBorder="1" applyAlignment="1">
      <alignment horizontal="right"/>
    </xf>
    <xf numFmtId="44" fontId="5" fillId="8" borderId="0" xfId="3" applyFont="1" applyFill="1" applyBorder="1"/>
    <xf numFmtId="164" fontId="5" fillId="8" borderId="0" xfId="2" applyNumberFormat="1" applyFont="1" applyFill="1" applyBorder="1"/>
    <xf numFmtId="9" fontId="5" fillId="8" borderId="0" xfId="0" applyNumberFormat="1" applyFont="1" applyFill="1" applyBorder="1"/>
    <xf numFmtId="44" fontId="2" fillId="8" borderId="0" xfId="0" applyNumberFormat="1" applyFont="1" applyFill="1"/>
    <xf numFmtId="44" fontId="2" fillId="8" borderId="0" xfId="3" applyFont="1" applyFill="1" applyBorder="1"/>
    <xf numFmtId="0" fontId="9" fillId="8" borderId="0" xfId="0" applyFont="1" applyFill="1" applyBorder="1" applyAlignment="1">
      <alignment horizontal="center" vertical="center"/>
    </xf>
    <xf numFmtId="0" fontId="0" fillId="8" borderId="0" xfId="0" applyFill="1"/>
    <xf numFmtId="0" fontId="2" fillId="8" borderId="0" xfId="0" applyFont="1" applyFill="1" applyAlignment="1">
      <alignment vertical="center"/>
    </xf>
    <xf numFmtId="44" fontId="5" fillId="8" borderId="0" xfId="3" applyFont="1" applyFill="1" applyBorder="1" applyAlignment="1"/>
    <xf numFmtId="0" fontId="13" fillId="8" borderId="0" xfId="0" applyFont="1" applyFill="1" applyAlignment="1">
      <alignment vertical="center"/>
    </xf>
    <xf numFmtId="0" fontId="7" fillId="8" borderId="0" xfId="0" applyFont="1" applyFill="1"/>
    <xf numFmtId="44" fontId="12" fillId="8" borderId="0" xfId="0" applyNumberFormat="1" applyFont="1" applyFill="1" applyAlignment="1">
      <alignment vertical="center"/>
    </xf>
    <xf numFmtId="0" fontId="2" fillId="8" borderId="0" xfId="0" applyFont="1" applyFill="1" applyBorder="1" applyAlignment="1">
      <alignment vertical="center"/>
    </xf>
    <xf numFmtId="1" fontId="10" fillId="8" borderId="0" xfId="2" applyNumberFormat="1" applyFont="1" applyFill="1" applyBorder="1" applyAlignment="1"/>
    <xf numFmtId="1" fontId="10" fillId="8" borderId="2" xfId="2" applyNumberFormat="1" applyFont="1" applyFill="1" applyBorder="1" applyAlignment="1"/>
    <xf numFmtId="0" fontId="5" fillId="8" borderId="0" xfId="0" applyFont="1" applyFill="1" applyBorder="1" applyAlignment="1"/>
    <xf numFmtId="0" fontId="2" fillId="8" borderId="2" xfId="0" applyFont="1" applyFill="1" applyBorder="1" applyAlignment="1"/>
    <xf numFmtId="0" fontId="14" fillId="5" borderId="1" xfId="0" applyFont="1" applyFill="1" applyBorder="1" applyAlignment="1"/>
    <xf numFmtId="1" fontId="14" fillId="5" borderId="1" xfId="2" applyNumberFormat="1" applyFont="1" applyFill="1" applyBorder="1" applyAlignment="1"/>
    <xf numFmtId="44" fontId="14" fillId="5" borderId="1" xfId="3" applyFont="1" applyFill="1" applyBorder="1" applyAlignment="1"/>
    <xf numFmtId="0" fontId="14" fillId="5" borderId="9" xfId="0" applyFont="1" applyFill="1" applyBorder="1" applyAlignment="1"/>
    <xf numFmtId="44" fontId="14" fillId="5" borderId="10" xfId="0" applyNumberFormat="1" applyFont="1" applyFill="1" applyBorder="1" applyAlignment="1"/>
    <xf numFmtId="0" fontId="14" fillId="5" borderId="10" xfId="0" applyFont="1" applyFill="1" applyBorder="1" applyAlignment="1"/>
    <xf numFmtId="1" fontId="14" fillId="5" borderId="6" xfId="2" applyNumberFormat="1" applyFont="1" applyFill="1" applyBorder="1" applyAlignment="1"/>
    <xf numFmtId="9" fontId="14" fillId="5" borderId="1" xfId="0" applyNumberFormat="1" applyFont="1" applyFill="1" applyBorder="1" applyAlignment="1"/>
    <xf numFmtId="9" fontId="14" fillId="5" borderId="1" xfId="1" applyFont="1" applyFill="1" applyBorder="1" applyAlignment="1">
      <alignment horizontal="center"/>
    </xf>
    <xf numFmtId="9" fontId="14" fillId="5" borderId="1" xfId="1" applyFont="1" applyFill="1" applyBorder="1"/>
    <xf numFmtId="0" fontId="13" fillId="4" borderId="14" xfId="0" applyFont="1" applyFill="1" applyBorder="1" applyAlignment="1">
      <alignment horizontal="right" vertical="center"/>
    </xf>
    <xf numFmtId="0" fontId="13" fillId="4" borderId="15" xfId="0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horizontal="right" vertical="center"/>
    </xf>
    <xf numFmtId="0" fontId="13" fillId="4" borderId="17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right" vertical="center"/>
    </xf>
    <xf numFmtId="44" fontId="12" fillId="4" borderId="17" xfId="0" applyNumberFormat="1" applyFont="1" applyFill="1" applyBorder="1" applyAlignment="1">
      <alignment horizontal="center" vertical="center"/>
    </xf>
    <xf numFmtId="44" fontId="12" fillId="4" borderId="0" xfId="0" applyNumberFormat="1" applyFont="1" applyFill="1" applyBorder="1" applyAlignment="1">
      <alignment horizontal="center" vertical="center"/>
    </xf>
    <xf numFmtId="44" fontId="12" fillId="4" borderId="18" xfId="0" applyNumberFormat="1" applyFont="1" applyFill="1" applyBorder="1" applyAlignment="1">
      <alignment horizontal="center" vertical="center"/>
    </xf>
    <xf numFmtId="44" fontId="12" fillId="4" borderId="19" xfId="0" applyNumberFormat="1" applyFont="1" applyFill="1" applyBorder="1" applyAlignment="1">
      <alignment horizontal="center" vertical="center"/>
    </xf>
    <xf numFmtId="44" fontId="12" fillId="4" borderId="20" xfId="0" applyNumberFormat="1" applyFont="1" applyFill="1" applyBorder="1" applyAlignment="1">
      <alignment horizontal="center" vertical="center"/>
    </xf>
    <xf numFmtId="44" fontId="12" fillId="4" borderId="21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vertical="center"/>
    </xf>
    <xf numFmtId="44" fontId="14" fillId="5" borderId="24" xfId="3" applyFont="1" applyFill="1" applyBorder="1" applyAlignment="1"/>
    <xf numFmtId="0" fontId="2" fillId="0" borderId="23" xfId="0" applyFont="1" applyBorder="1"/>
    <xf numFmtId="0" fontId="2" fillId="0" borderId="23" xfId="0" applyFont="1" applyBorder="1" applyAlignment="1"/>
    <xf numFmtId="0" fontId="2" fillId="0" borderId="23" xfId="0" applyFont="1" applyBorder="1" applyAlignment="1">
      <alignment horizontal="left"/>
    </xf>
    <xf numFmtId="0" fontId="2" fillId="8" borderId="23" xfId="0" applyFont="1" applyFill="1" applyBorder="1"/>
    <xf numFmtId="9" fontId="14" fillId="5" borderId="26" xfId="1" applyFont="1" applyFill="1" applyBorder="1"/>
    <xf numFmtId="0" fontId="2" fillId="0" borderId="25" xfId="0" applyFont="1" applyBorder="1"/>
    <xf numFmtId="0" fontId="12" fillId="6" borderId="22" xfId="0" applyFont="1" applyFill="1" applyBorder="1" applyAlignment="1">
      <alignment horizontal="center" vertical="center"/>
    </xf>
  </cellXfs>
  <cellStyles count="4">
    <cellStyle name="Millares 2" xfId="2"/>
    <cellStyle name="Moneda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731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</xdr:row>
      <xdr:rowOff>5953</xdr:rowOff>
    </xdr:from>
    <xdr:to>
      <xdr:col>1</xdr:col>
      <xdr:colOff>457200</xdr:colOff>
      <xdr:row>4</xdr:row>
      <xdr:rowOff>142875</xdr:rowOff>
    </xdr:to>
    <xdr:cxnSp macro="">
      <xdr:nvCxnSpPr>
        <xdr:cNvPr id="2" name="Conector recto de flecha 1"/>
        <xdr:cNvCxnSpPr/>
      </xdr:nvCxnSpPr>
      <xdr:spPr>
        <a:xfrm>
          <a:off x="2725341" y="458391"/>
          <a:ext cx="0" cy="29170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453744</xdr:colOff>
      <xdr:row>9</xdr:row>
      <xdr:rowOff>1154</xdr:rowOff>
    </xdr:from>
    <xdr:to>
      <xdr:col>1</xdr:col>
      <xdr:colOff>453744</xdr:colOff>
      <xdr:row>10</xdr:row>
      <xdr:rowOff>136623</xdr:rowOff>
    </xdr:to>
    <xdr:cxnSp macro="">
      <xdr:nvCxnSpPr>
        <xdr:cNvPr id="7" name="Conector recto de flecha 6"/>
        <xdr:cNvCxnSpPr/>
      </xdr:nvCxnSpPr>
      <xdr:spPr>
        <a:xfrm>
          <a:off x="2721159" y="1381117"/>
          <a:ext cx="0" cy="28879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455341</xdr:colOff>
      <xdr:row>18</xdr:row>
      <xdr:rowOff>4640</xdr:rowOff>
    </xdr:from>
    <xdr:to>
      <xdr:col>1</xdr:col>
      <xdr:colOff>455341</xdr:colOff>
      <xdr:row>19</xdr:row>
      <xdr:rowOff>141562</xdr:rowOff>
    </xdr:to>
    <xdr:cxnSp macro="">
      <xdr:nvCxnSpPr>
        <xdr:cNvPr id="8" name="Conector recto de flecha 7"/>
        <xdr:cNvCxnSpPr/>
      </xdr:nvCxnSpPr>
      <xdr:spPr>
        <a:xfrm>
          <a:off x="2722756" y="2764567"/>
          <a:ext cx="0" cy="29025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455341</xdr:colOff>
      <xdr:row>22</xdr:row>
      <xdr:rowOff>1</xdr:rowOff>
    </xdr:from>
    <xdr:to>
      <xdr:col>1</xdr:col>
      <xdr:colOff>455341</xdr:colOff>
      <xdr:row>23</xdr:row>
      <xdr:rowOff>136923</xdr:rowOff>
    </xdr:to>
    <xdr:cxnSp macro="">
      <xdr:nvCxnSpPr>
        <xdr:cNvPr id="9" name="Conector recto de flecha 8"/>
        <xdr:cNvCxnSpPr/>
      </xdr:nvCxnSpPr>
      <xdr:spPr>
        <a:xfrm>
          <a:off x="2722756" y="3373245"/>
          <a:ext cx="0" cy="29025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463599</xdr:colOff>
      <xdr:row>4</xdr:row>
      <xdr:rowOff>46446</xdr:rowOff>
    </xdr:from>
    <xdr:to>
      <xdr:col>6</xdr:col>
      <xdr:colOff>3</xdr:colOff>
      <xdr:row>4</xdr:row>
      <xdr:rowOff>46447</xdr:rowOff>
    </xdr:to>
    <xdr:cxnSp macro="">
      <xdr:nvCxnSpPr>
        <xdr:cNvPr id="10" name="Conector recto de flecha 9"/>
        <xdr:cNvCxnSpPr/>
      </xdr:nvCxnSpPr>
      <xdr:spPr>
        <a:xfrm flipV="1">
          <a:off x="2729892" y="650791"/>
          <a:ext cx="2472732" cy="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5107</xdr:colOff>
      <xdr:row>4</xdr:row>
      <xdr:rowOff>47760</xdr:rowOff>
    </xdr:from>
    <xdr:to>
      <xdr:col>9</xdr:col>
      <xdr:colOff>0</xdr:colOff>
      <xdr:row>4</xdr:row>
      <xdr:rowOff>47761</xdr:rowOff>
    </xdr:to>
    <xdr:cxnSp macro="">
      <xdr:nvCxnSpPr>
        <xdr:cNvPr id="16" name="Conector recto de flecha 15"/>
        <xdr:cNvCxnSpPr/>
      </xdr:nvCxnSpPr>
      <xdr:spPr>
        <a:xfrm flipV="1">
          <a:off x="6863107" y="652105"/>
          <a:ext cx="743755" cy="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2095367</xdr:colOff>
      <xdr:row>4</xdr:row>
      <xdr:rowOff>49074</xdr:rowOff>
    </xdr:from>
    <xdr:to>
      <xdr:col>11</xdr:col>
      <xdr:colOff>73587</xdr:colOff>
      <xdr:row>4</xdr:row>
      <xdr:rowOff>49075</xdr:rowOff>
    </xdr:to>
    <xdr:cxnSp macro="">
      <xdr:nvCxnSpPr>
        <xdr:cNvPr id="18" name="Conector recto de flecha 17"/>
        <xdr:cNvCxnSpPr/>
      </xdr:nvCxnSpPr>
      <xdr:spPr>
        <a:xfrm flipV="1">
          <a:off x="9702229" y="653419"/>
          <a:ext cx="743755" cy="1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5"/>
  <sheetViews>
    <sheetView tabSelected="1" zoomScaleNormal="100" workbookViewId="0">
      <selection sqref="A1:N1"/>
    </sheetView>
  </sheetViews>
  <sheetFormatPr baseColWidth="10" defaultRowHeight="15" x14ac:dyDescent="0.25"/>
  <cols>
    <col min="1" max="1" width="34" style="5" customWidth="1"/>
    <col min="2" max="2" width="11.42578125" style="6" customWidth="1"/>
    <col min="3" max="3" width="1.140625" style="5" customWidth="1"/>
    <col min="4" max="4" width="18.140625" style="3" customWidth="1"/>
    <col min="5" max="5" width="12.140625" style="5" customWidth="1"/>
    <col min="6" max="6" width="1.140625" style="34" customWidth="1"/>
    <col min="7" max="7" width="24.85546875" style="5" customWidth="1"/>
    <col min="8" max="8" width="10" style="5" customWidth="1"/>
    <col min="9" max="9" width="1.140625" style="34" customWidth="1"/>
    <col min="10" max="10" width="31.42578125" style="5" customWidth="1"/>
    <col min="11" max="11" width="10" style="5" customWidth="1"/>
    <col min="12" max="12" width="1.140625" style="34" customWidth="1"/>
    <col min="13" max="13" width="21.85546875" style="5" customWidth="1"/>
    <col min="14" max="14" width="10" style="5" customWidth="1"/>
    <col min="15" max="16" width="11.42578125" style="5"/>
    <col min="17" max="28" width="11.42578125" style="1"/>
  </cols>
  <sheetData>
    <row r="1" spans="1:28" ht="24" customHeight="1" thickBot="1" x14ac:dyDescent="0.3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89"/>
    </row>
    <row r="2" spans="1:28" ht="9" customHeight="1" thickTop="1" x14ac:dyDescent="0.25">
      <c r="A2" s="78" t="s">
        <v>45</v>
      </c>
      <c r="B2" s="79"/>
      <c r="C2" s="34"/>
      <c r="D2" s="33"/>
      <c r="E2" s="34"/>
      <c r="G2" s="34"/>
      <c r="H2" s="34"/>
      <c r="J2" s="34"/>
      <c r="K2" s="34"/>
      <c r="M2" s="34"/>
      <c r="N2" s="34"/>
      <c r="O2" s="89"/>
    </row>
    <row r="3" spans="1:28" ht="9" customHeight="1" thickBot="1" x14ac:dyDescent="0.3">
      <c r="A3" s="80"/>
      <c r="B3" s="81"/>
      <c r="C3" s="34"/>
      <c r="D3" s="33"/>
      <c r="E3" s="34"/>
      <c r="G3" s="34"/>
      <c r="H3" s="34"/>
      <c r="J3" s="34"/>
      <c r="K3" s="34"/>
      <c r="M3" s="34"/>
      <c r="N3" s="34"/>
      <c r="O3" s="89"/>
    </row>
    <row r="4" spans="1:28" s="4" customFormat="1" ht="12" customHeight="1" thickBot="1" x14ac:dyDescent="0.3">
      <c r="A4" s="44"/>
      <c r="B4" s="44"/>
      <c r="C4" s="34"/>
      <c r="D4" s="33"/>
      <c r="E4" s="34"/>
      <c r="F4" s="34"/>
      <c r="G4" s="45"/>
      <c r="H4" s="45"/>
      <c r="I4" s="34"/>
      <c r="J4" s="45"/>
      <c r="K4" s="45"/>
      <c r="L4" s="34"/>
      <c r="M4" s="45"/>
      <c r="N4" s="45"/>
      <c r="O4" s="89"/>
      <c r="P4" s="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" customHeight="1" thickBot="1" x14ac:dyDescent="0.3">
      <c r="A5" s="23" t="s">
        <v>47</v>
      </c>
      <c r="C5" s="35"/>
      <c r="D5" s="33"/>
      <c r="E5" s="34"/>
      <c r="G5" s="31" t="s">
        <v>26</v>
      </c>
      <c r="H5" s="26"/>
      <c r="J5" s="31" t="s">
        <v>31</v>
      </c>
      <c r="K5" s="26"/>
      <c r="M5" s="31" t="s">
        <v>38</v>
      </c>
      <c r="N5" s="26"/>
      <c r="O5" s="89"/>
    </row>
    <row r="6" spans="1:28" ht="12" customHeight="1" thickBot="1" x14ac:dyDescent="0.3">
      <c r="A6" s="21" t="s">
        <v>0</v>
      </c>
      <c r="B6" s="56">
        <v>50</v>
      </c>
      <c r="C6" s="35"/>
      <c r="D6" s="27" t="s">
        <v>19</v>
      </c>
      <c r="E6" s="28">
        <f>B6*B7*B8</f>
        <v>85000</v>
      </c>
      <c r="F6" s="42"/>
      <c r="G6" s="24" t="s">
        <v>22</v>
      </c>
      <c r="H6" s="64">
        <v>0.03</v>
      </c>
      <c r="J6" s="25" t="s">
        <v>37</v>
      </c>
      <c r="K6" s="65">
        <v>0.01</v>
      </c>
      <c r="M6" s="25" t="s">
        <v>39</v>
      </c>
      <c r="N6" s="88">
        <v>0.01</v>
      </c>
      <c r="O6" s="89"/>
    </row>
    <row r="7" spans="1:28" ht="12" customHeight="1" thickBot="1" x14ac:dyDescent="0.3">
      <c r="A7" s="17" t="s">
        <v>1</v>
      </c>
      <c r="B7" s="56">
        <v>1</v>
      </c>
      <c r="C7" s="36"/>
      <c r="D7" s="27" t="s">
        <v>20</v>
      </c>
      <c r="E7" s="29">
        <f>B6*B7*B9</f>
        <v>1350000</v>
      </c>
      <c r="F7" s="42"/>
      <c r="G7" s="25" t="s">
        <v>23</v>
      </c>
      <c r="H7" s="64">
        <v>0.02</v>
      </c>
      <c r="J7" s="25" t="s">
        <v>32</v>
      </c>
      <c r="K7" s="65">
        <v>0.01</v>
      </c>
      <c r="M7" s="34"/>
      <c r="N7" s="34"/>
      <c r="O7" s="89"/>
    </row>
    <row r="8" spans="1:28" ht="12" customHeight="1" thickBot="1" x14ac:dyDescent="0.3">
      <c r="A8" s="17" t="s">
        <v>2</v>
      </c>
      <c r="B8" s="57">
        <v>1700</v>
      </c>
      <c r="C8" s="37"/>
      <c r="D8" s="27" t="s">
        <v>21</v>
      </c>
      <c r="E8" s="30">
        <f>E7/E6</f>
        <v>15.882352941176471</v>
      </c>
      <c r="F8" s="43"/>
      <c r="G8" s="25" t="s">
        <v>24</v>
      </c>
      <c r="H8" s="64">
        <v>0.02</v>
      </c>
      <c r="J8" s="25" t="s">
        <v>33</v>
      </c>
      <c r="K8" s="65">
        <v>0.1</v>
      </c>
      <c r="M8" s="34"/>
      <c r="N8" s="34"/>
      <c r="O8" s="89"/>
    </row>
    <row r="9" spans="1:28" ht="12" customHeight="1" thickBot="1" x14ac:dyDescent="0.3">
      <c r="A9" s="17" t="s">
        <v>3</v>
      </c>
      <c r="B9" s="58">
        <v>27000</v>
      </c>
      <c r="C9" s="34"/>
      <c r="D9" s="33"/>
      <c r="E9" s="34"/>
      <c r="G9" s="25" t="s">
        <v>25</v>
      </c>
      <c r="H9" s="64">
        <v>0.01</v>
      </c>
      <c r="J9" s="25" t="s">
        <v>34</v>
      </c>
      <c r="K9" s="65">
        <v>0.02</v>
      </c>
      <c r="M9" s="34"/>
      <c r="N9" s="34"/>
      <c r="O9" s="89"/>
    </row>
    <row r="10" spans="1:28" s="4" customFormat="1" ht="12" customHeight="1" thickBot="1" x14ac:dyDescent="0.3">
      <c r="A10" s="46"/>
      <c r="B10" s="47"/>
      <c r="C10" s="34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89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" customHeight="1" thickBot="1" x14ac:dyDescent="0.3">
      <c r="A11" s="32" t="s">
        <v>4</v>
      </c>
      <c r="B11" s="22"/>
      <c r="C11" s="35"/>
      <c r="D11" s="7" t="s">
        <v>42</v>
      </c>
      <c r="E11" s="14">
        <f>B12*B18*B13+B14*B18*B15+B16*B18*B17</f>
        <v>5307.49</v>
      </c>
      <c r="G11" s="8" t="s">
        <v>41</v>
      </c>
      <c r="H11" s="14">
        <f>H6*E7+H7*B21+B26*H8*B27+B26*H8*B27+H9*B28</f>
        <v>52920</v>
      </c>
      <c r="J11" s="8" t="s">
        <v>43</v>
      </c>
      <c r="K11" s="14">
        <f>K6*E7+K7*B21+K8*B25+K9*B28</f>
        <v>24700</v>
      </c>
      <c r="M11" s="8" t="s">
        <v>44</v>
      </c>
      <c r="N11" s="14">
        <f>N6*B21</f>
        <v>6000</v>
      </c>
      <c r="O11" s="89"/>
    </row>
    <row r="12" spans="1:28" ht="12" customHeight="1" thickBot="1" x14ac:dyDescent="0.3">
      <c r="A12" s="17" t="s">
        <v>5</v>
      </c>
      <c r="B12" s="59">
        <v>1</v>
      </c>
      <c r="C12" s="38"/>
      <c r="D12" s="9" t="s">
        <v>40</v>
      </c>
      <c r="E12" s="10">
        <f>B12*B18</f>
        <v>43</v>
      </c>
      <c r="G12" s="10" t="s">
        <v>27</v>
      </c>
      <c r="H12" s="11">
        <f>H6*E6</f>
        <v>2550</v>
      </c>
      <c r="J12" s="10" t="s">
        <v>27</v>
      </c>
      <c r="K12" s="11">
        <f>K6*E6</f>
        <v>850</v>
      </c>
      <c r="M12" s="10" t="s">
        <v>28</v>
      </c>
      <c r="N12" s="11">
        <f>N6*B22</f>
        <v>17</v>
      </c>
      <c r="O12" s="89"/>
    </row>
    <row r="13" spans="1:28" ht="12" customHeight="1" thickBot="1" x14ac:dyDescent="0.3">
      <c r="A13" s="17" t="s">
        <v>6</v>
      </c>
      <c r="B13" s="60">
        <v>15.88</v>
      </c>
      <c r="C13" s="35"/>
      <c r="D13" s="15"/>
      <c r="E13" s="16"/>
      <c r="G13" s="10" t="s">
        <v>28</v>
      </c>
      <c r="H13" s="12">
        <f>H7*B22</f>
        <v>34</v>
      </c>
      <c r="J13" s="10" t="s">
        <v>28</v>
      </c>
      <c r="K13" s="11">
        <f>K7*B22</f>
        <v>17</v>
      </c>
      <c r="M13" s="10"/>
      <c r="N13" s="10"/>
      <c r="O13" s="89"/>
    </row>
    <row r="14" spans="1:28" ht="12" customHeight="1" thickBot="1" x14ac:dyDescent="0.3">
      <c r="A14" s="17" t="s">
        <v>7</v>
      </c>
      <c r="B14" s="61">
        <v>3</v>
      </c>
      <c r="C14" s="38"/>
      <c r="D14" s="9" t="s">
        <v>40</v>
      </c>
      <c r="E14" s="10">
        <f>B14*B18</f>
        <v>129</v>
      </c>
      <c r="G14" s="10" t="s">
        <v>29</v>
      </c>
      <c r="H14" s="13">
        <f>H8*B26*B27</f>
        <v>160</v>
      </c>
      <c r="J14" s="10" t="s">
        <v>36</v>
      </c>
      <c r="K14" s="13">
        <f>K8*B25</f>
        <v>5000</v>
      </c>
      <c r="M14" s="10"/>
      <c r="N14" s="10"/>
      <c r="O14" s="89"/>
    </row>
    <row r="15" spans="1:28" ht="12" customHeight="1" thickBot="1" x14ac:dyDescent="0.3">
      <c r="A15" s="17" t="s">
        <v>8</v>
      </c>
      <c r="B15" s="60">
        <v>19.850000000000001</v>
      </c>
      <c r="C15" s="35"/>
      <c r="D15" s="9"/>
      <c r="E15" s="10"/>
      <c r="G15" s="10" t="s">
        <v>35</v>
      </c>
      <c r="H15" s="13">
        <f>H9*B28</f>
        <v>100</v>
      </c>
      <c r="J15" s="10" t="s">
        <v>35</v>
      </c>
      <c r="K15" s="13">
        <f>K9*B28</f>
        <v>200</v>
      </c>
      <c r="M15" s="10"/>
      <c r="N15" s="10"/>
      <c r="O15" s="89"/>
    </row>
    <row r="16" spans="1:28" ht="12" customHeight="1" thickBot="1" x14ac:dyDescent="0.3">
      <c r="A16" s="17" t="s">
        <v>9</v>
      </c>
      <c r="B16" s="61">
        <v>2</v>
      </c>
      <c r="C16" s="38"/>
      <c r="D16" s="9" t="s">
        <v>40</v>
      </c>
      <c r="E16" s="10">
        <f>B16*B18</f>
        <v>86</v>
      </c>
      <c r="G16" s="10"/>
      <c r="H16" s="10"/>
      <c r="J16" s="10"/>
      <c r="K16" s="10"/>
      <c r="M16" s="10"/>
      <c r="N16" s="10"/>
      <c r="O16" s="89"/>
    </row>
    <row r="17" spans="1:28" ht="12" customHeight="1" thickBot="1" x14ac:dyDescent="0.3">
      <c r="A17" s="17" t="s">
        <v>10</v>
      </c>
      <c r="B17" s="60">
        <v>24</v>
      </c>
      <c r="C17" s="35"/>
      <c r="D17" s="33"/>
      <c r="E17" s="34"/>
      <c r="G17" s="34"/>
      <c r="H17" s="34"/>
      <c r="J17" s="34"/>
      <c r="K17" s="34"/>
      <c r="M17" s="34"/>
      <c r="N17" s="34"/>
      <c r="O17" s="89"/>
    </row>
    <row r="18" spans="1:28" ht="12" customHeight="1" thickBot="1" x14ac:dyDescent="0.3">
      <c r="A18" s="17" t="s">
        <v>11</v>
      </c>
      <c r="B18" s="61">
        <v>43</v>
      </c>
      <c r="C18" s="34"/>
      <c r="D18" s="33"/>
      <c r="E18" s="34"/>
      <c r="G18" s="34"/>
      <c r="H18" s="34"/>
      <c r="J18" s="34"/>
      <c r="K18" s="34"/>
      <c r="M18" s="34"/>
      <c r="N18" s="34"/>
      <c r="O18" s="89"/>
    </row>
    <row r="19" spans="1:28" s="4" customFormat="1" ht="12" customHeight="1" thickTop="1" thickBot="1" x14ac:dyDescent="0.3">
      <c r="A19" s="46"/>
      <c r="B19" s="54"/>
      <c r="C19" s="34"/>
      <c r="D19" s="33"/>
      <c r="E19" s="34"/>
      <c r="F19" s="34"/>
      <c r="G19" s="45"/>
      <c r="H19" s="48"/>
      <c r="I19" s="66" t="s">
        <v>48</v>
      </c>
      <c r="J19" s="67"/>
      <c r="K19" s="67"/>
      <c r="L19" s="68"/>
      <c r="M19" s="45"/>
      <c r="N19" s="34"/>
      <c r="O19" s="89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" customHeight="1" thickBot="1" x14ac:dyDescent="0.3">
      <c r="A20" s="18" t="s">
        <v>12</v>
      </c>
      <c r="B20" s="55"/>
      <c r="C20" s="39"/>
      <c r="D20" s="33"/>
      <c r="E20" s="34"/>
      <c r="G20" s="48"/>
      <c r="H20" s="48"/>
      <c r="I20" s="69"/>
      <c r="J20" s="70"/>
      <c r="K20" s="70"/>
      <c r="L20" s="71"/>
      <c r="M20" s="34"/>
      <c r="N20" s="34"/>
      <c r="O20" s="89"/>
    </row>
    <row r="21" spans="1:28" ht="12" customHeight="1" thickBot="1" x14ac:dyDescent="0.3">
      <c r="A21" s="17" t="s">
        <v>13</v>
      </c>
      <c r="B21" s="58">
        <v>600000</v>
      </c>
      <c r="C21" s="40"/>
      <c r="D21" s="27" t="s">
        <v>30</v>
      </c>
      <c r="E21" s="29">
        <f>B21/B22</f>
        <v>352.94117647058823</v>
      </c>
      <c r="G21" s="48"/>
      <c r="H21" s="48"/>
      <c r="I21" s="72">
        <f>E11+H11+K11+N11</f>
        <v>88927.489999999991</v>
      </c>
      <c r="J21" s="73"/>
      <c r="K21" s="73"/>
      <c r="L21" s="74"/>
      <c r="M21" s="34"/>
      <c r="N21" s="34"/>
      <c r="O21" s="89"/>
    </row>
    <row r="22" spans="1:28" s="2" customFormat="1" ht="12" customHeight="1" thickBot="1" x14ac:dyDescent="0.3">
      <c r="A22" s="20" t="s">
        <v>14</v>
      </c>
      <c r="B22" s="62">
        <v>1700</v>
      </c>
      <c r="C22" s="39"/>
      <c r="D22" s="33"/>
      <c r="E22" s="34"/>
      <c r="F22" s="34"/>
      <c r="G22" s="45"/>
      <c r="H22" s="50"/>
      <c r="I22" s="72"/>
      <c r="J22" s="73"/>
      <c r="K22" s="73"/>
      <c r="L22" s="74"/>
      <c r="M22" s="34"/>
      <c r="N22" s="34"/>
      <c r="O22" s="89"/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4" customFormat="1" ht="12" customHeight="1" thickBot="1" x14ac:dyDescent="0.3">
      <c r="A23" s="51"/>
      <c r="B23" s="52"/>
      <c r="C23" s="39"/>
      <c r="D23" s="33"/>
      <c r="E23" s="34"/>
      <c r="F23" s="34"/>
      <c r="G23" s="50"/>
      <c r="H23" s="50"/>
      <c r="I23" s="75"/>
      <c r="J23" s="76"/>
      <c r="K23" s="76"/>
      <c r="L23" s="77"/>
      <c r="M23" s="34"/>
      <c r="N23" s="34"/>
      <c r="O23" s="89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4" customFormat="1" ht="12" customHeight="1" thickTop="1" thickBot="1" x14ac:dyDescent="0.3">
      <c r="A24" s="19" t="s">
        <v>46</v>
      </c>
      <c r="B24" s="53"/>
      <c r="C24" s="39"/>
      <c r="D24" s="33"/>
      <c r="E24" s="34"/>
      <c r="F24" s="34"/>
      <c r="G24" s="49"/>
      <c r="H24" s="49"/>
      <c r="I24" s="34"/>
      <c r="J24" s="34"/>
      <c r="K24" s="34"/>
      <c r="L24" s="34"/>
      <c r="M24" s="34"/>
      <c r="N24" s="34"/>
      <c r="O24" s="89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 customHeight="1" thickBot="1" x14ac:dyDescent="0.3">
      <c r="A25" s="17" t="s">
        <v>18</v>
      </c>
      <c r="B25" s="58">
        <v>50000</v>
      </c>
      <c r="C25" s="39"/>
      <c r="D25" s="33"/>
      <c r="E25" s="34"/>
      <c r="G25" s="34"/>
      <c r="H25" s="34"/>
      <c r="J25" s="34"/>
      <c r="K25" s="34"/>
      <c r="M25" s="34"/>
      <c r="N25" s="34"/>
      <c r="O25" s="89"/>
    </row>
    <row r="26" spans="1:28" ht="12" customHeight="1" thickBot="1" x14ac:dyDescent="0.3">
      <c r="A26" s="17" t="s">
        <v>15</v>
      </c>
      <c r="B26" s="58">
        <v>400000</v>
      </c>
      <c r="C26" s="41"/>
      <c r="D26" s="33"/>
      <c r="E26" s="34"/>
      <c r="G26" s="34"/>
      <c r="H26" s="34"/>
      <c r="J26" s="34"/>
      <c r="K26" s="34"/>
      <c r="M26" s="34"/>
      <c r="N26" s="34"/>
      <c r="O26" s="89"/>
    </row>
    <row r="27" spans="1:28" ht="12" customHeight="1" thickBot="1" x14ac:dyDescent="0.3">
      <c r="A27" s="17" t="s">
        <v>16</v>
      </c>
      <c r="B27" s="63">
        <v>0.02</v>
      </c>
      <c r="C27" s="39"/>
      <c r="D27" s="33"/>
      <c r="E27" s="34"/>
      <c r="G27" s="34"/>
      <c r="H27" s="34"/>
      <c r="J27" s="34"/>
      <c r="K27" s="34"/>
      <c r="M27" s="34"/>
      <c r="N27" s="34"/>
      <c r="O27" s="89"/>
    </row>
    <row r="28" spans="1:28" ht="12" customHeight="1" thickBot="1" x14ac:dyDescent="0.3">
      <c r="A28" s="82" t="s">
        <v>17</v>
      </c>
      <c r="B28" s="83">
        <v>10000</v>
      </c>
      <c r="C28" s="34"/>
      <c r="D28" s="33"/>
      <c r="E28" s="34"/>
      <c r="G28" s="34"/>
      <c r="H28" s="34"/>
      <c r="J28" s="34"/>
      <c r="K28" s="34"/>
      <c r="M28" s="34"/>
      <c r="N28" s="34"/>
      <c r="O28" s="89"/>
    </row>
    <row r="29" spans="1:28" ht="12" customHeight="1" x14ac:dyDescent="0.25">
      <c r="A29" s="84"/>
      <c r="B29" s="85"/>
      <c r="C29" s="84"/>
      <c r="D29" s="86"/>
      <c r="E29" s="84"/>
      <c r="F29" s="87"/>
      <c r="G29" s="84"/>
      <c r="H29" s="84"/>
      <c r="I29" s="87"/>
      <c r="J29" s="84"/>
      <c r="K29" s="84"/>
      <c r="L29" s="87"/>
      <c r="M29" s="84"/>
      <c r="N29" s="84"/>
    </row>
    <row r="30" spans="1:28" ht="12" customHeight="1" x14ac:dyDescent="0.25"/>
    <row r="31" spans="1:28" ht="12" customHeight="1" x14ac:dyDescent="0.25"/>
    <row r="32" spans="1:2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</sheetData>
  <mergeCells count="4">
    <mergeCell ref="I19:L20"/>
    <mergeCell ref="I21:L23"/>
    <mergeCell ref="A1:N1"/>
    <mergeCell ref="A2:B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IBERAMTICA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Laguna Megino</dc:creator>
  <cp:lastModifiedBy>Alonso Laguna Megino</cp:lastModifiedBy>
  <dcterms:created xsi:type="dcterms:W3CDTF">2018-08-10T08:11:30Z</dcterms:created>
  <dcterms:modified xsi:type="dcterms:W3CDTF">2018-08-13T08:19:20Z</dcterms:modified>
</cp:coreProperties>
</file>